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 قراردادی\افزایش قیمت 02-1401\"/>
    </mc:Choice>
  </mc:AlternateContent>
  <bookViews>
    <workbookView showHorizontalScroll="0" showVerticalScroll="0" showSheetTabs="0" xWindow="0" yWindow="0" windowWidth="28800" windowHeight="12435"/>
  </bookViews>
  <sheets>
    <sheet name="Sheet1" sheetId="3" r:id="rId1"/>
  </sheets>
  <definedNames>
    <definedName name="_xlnm.Print_Area" localSheetId="0">Sheet1!$B$1:$L$54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l="1"/>
  <c r="K34" i="3" s="1"/>
  <c r="K36" i="3"/>
  <c r="K35" i="3" l="1"/>
  <c r="K39" i="3"/>
  <c r="K37" i="3"/>
  <c r="K40" i="3" l="1"/>
</calcChain>
</file>

<file path=xl/sharedStrings.xml><?xml version="1.0" encoding="utf-8"?>
<sst xmlns="http://schemas.openxmlformats.org/spreadsheetml/2006/main" count="75" uniqueCount="49">
  <si>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</si>
  <si>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</si>
  <si>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</si>
  <si>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</si>
  <si>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</si>
  <si>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</si>
  <si>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</si>
  <si>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</si>
  <si>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</si>
  <si>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</si>
  <si>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</si>
  <si>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</si>
  <si>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</si>
  <si>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</si>
  <si>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</si>
  <si>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</si>
  <si>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</si>
  <si>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</si>
  <si>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</si>
  <si>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</si>
  <si>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</si>
  <si>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</si>
  <si>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</si>
  <si>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</si>
  <si>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</si>
  <si>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</si>
  <si>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</si>
  <si>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</si>
  <si>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</si>
  <si>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</si>
  <si>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</si>
  <si>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</si>
  <si>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</si>
  <si>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</si>
  <si>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</si>
  <si>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</si>
  <si>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</si>
  <si>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</si>
  <si>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</si>
  <si>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</si>
  <si>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</si>
  <si>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</si>
  <si>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</si>
  <si>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</si>
  <si>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>CM/004</t>
  </si>
  <si>
    <t xml:space="preserve"> تاریخ بروزرسانی : </t>
  </si>
  <si>
    <r>
      <t xml:space="preserve"> 
کد مدرک :          
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rFont val="Arial"/>
        <family val="2"/>
      </rPr>
      <t xml:space="preserve">  </t>
    </r>
    <r>
      <rPr>
        <b/>
        <sz val="12"/>
        <rFont val="B Nazanin"/>
        <charset val="178"/>
      </rPr>
      <t xml:space="preserve">
       </t>
    </r>
  </si>
  <si>
    <t xml:space="preserve"> پرسشنامه بررسی قیمت فرآورده های مکمل تولید قراردادی
( افزایش قیمت) </t>
  </si>
  <si>
    <t>1401/01/15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</si>
</sst>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10" topLeftCell="A11" activePane="bottomLeft" state="frozen"/>
      <selection pane="bottomLeft" activeCell="K2" sqref="K2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7.28515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5.5703125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>
      <c r="A1" s="20"/>
      <c r="B1" s="54" t="s">
        <v>47</v>
      </c>
      <c r="C1" s="54"/>
      <c r="D1" s="54"/>
      <c r="E1" s="54"/>
      <c r="F1" s="54"/>
      <c r="G1" s="54"/>
      <c r="H1" s="54"/>
      <c r="I1" s="56" t="s">
        <v>46</v>
      </c>
      <c r="J1" s="56"/>
      <c r="K1" s="40" t="s">
        <v>44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6.25" customHeight="1" thickBot="1">
      <c r="A2" s="20"/>
      <c r="B2" s="55"/>
      <c r="C2" s="55"/>
      <c r="D2" s="55"/>
      <c r="E2" s="55"/>
      <c r="F2" s="55"/>
      <c r="G2" s="55"/>
      <c r="H2" s="55"/>
      <c r="I2" s="57" t="s">
        <v>45</v>
      </c>
      <c r="J2" s="57"/>
      <c r="K2" s="39" t="s">
        <v>48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1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9" t="s">
        <v>35</v>
      </c>
      <c r="C6" s="60"/>
      <c r="D6" s="60"/>
      <c r="E6" s="61"/>
      <c r="F6" s="59" t="s">
        <v>3</v>
      </c>
      <c r="G6" s="60"/>
      <c r="H6" s="60"/>
      <c r="I6" s="60"/>
      <c r="J6" s="60"/>
      <c r="K6" s="6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59" t="s">
        <v>4</v>
      </c>
      <c r="C7" s="60"/>
      <c r="D7" s="60"/>
      <c r="E7" s="61"/>
      <c r="F7" s="65" t="s">
        <v>5</v>
      </c>
      <c r="G7" s="66"/>
      <c r="H7" s="66"/>
      <c r="I7" s="66"/>
      <c r="J7" s="66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68" t="s">
        <v>6</v>
      </c>
      <c r="D9" s="70" t="s">
        <v>7</v>
      </c>
      <c r="E9" s="71"/>
      <c r="F9" s="72" t="s">
        <v>8</v>
      </c>
      <c r="G9" s="73"/>
      <c r="H9" s="73"/>
      <c r="I9" s="73"/>
      <c r="J9" s="74"/>
      <c r="K9" s="75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69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77" t="s">
        <v>15</v>
      </c>
      <c r="J10" s="78"/>
      <c r="K10" s="76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49" t="s">
        <v>16</v>
      </c>
      <c r="C11" s="4" t="s">
        <v>37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52">
        <f>H11*F11</f>
        <v>42000000</v>
      </c>
      <c r="J11" s="53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50"/>
      <c r="C12" s="4" t="s">
        <v>37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52">
        <f>H12*F12</f>
        <v>1000000</v>
      </c>
      <c r="J12" s="53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51"/>
      <c r="C13" s="4" t="s">
        <v>37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52">
        <f>H13*F13</f>
        <v>27000</v>
      </c>
      <c r="J13" s="53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44" t="s">
        <v>21</v>
      </c>
      <c r="C14" s="44"/>
      <c r="D14" s="44"/>
      <c r="E14" s="44"/>
      <c r="F14" s="44"/>
      <c r="G14" s="44"/>
      <c r="H14" s="44"/>
      <c r="I14" s="44"/>
      <c r="J14" s="44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9" t="s">
        <v>22</v>
      </c>
      <c r="C16" s="4" t="s">
        <v>37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52">
        <f>H16*F16</f>
        <v>19152000</v>
      </c>
      <c r="J16" s="53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50"/>
      <c r="C17" s="4" t="s">
        <v>37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52">
        <f>H17*F17</f>
        <v>168000</v>
      </c>
      <c r="J17" s="53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50"/>
      <c r="C18" s="4" t="s">
        <v>37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52">
        <f>H18*F18</f>
        <v>34500</v>
      </c>
      <c r="J18" s="53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51"/>
      <c r="C19" s="4" t="s">
        <v>37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52">
        <f>H19*F19</f>
        <v>4560</v>
      </c>
      <c r="J19" s="53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44" t="s">
        <v>24</v>
      </c>
      <c r="C20" s="44"/>
      <c r="D20" s="44"/>
      <c r="E20" s="44"/>
      <c r="F20" s="44"/>
      <c r="G20" s="44"/>
      <c r="H20" s="44"/>
      <c r="I20" s="44"/>
      <c r="J20" s="44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9" t="s">
        <v>25</v>
      </c>
      <c r="C22" s="4" t="s">
        <v>37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52">
        <f>H22*F22</f>
        <v>603960</v>
      </c>
      <c r="J22" s="53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50"/>
      <c r="C23" s="4" t="s">
        <v>37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52">
        <f>H23*F23</f>
        <v>2500</v>
      </c>
      <c r="J23" s="53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50"/>
      <c r="C24" s="4" t="s">
        <v>37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52">
        <f>H24*F24</f>
        <v>700</v>
      </c>
      <c r="J24" s="53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50"/>
      <c r="C25" s="4" t="s">
        <v>37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52">
        <f>H25*F25</f>
        <v>22255</v>
      </c>
      <c r="J25" s="53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51"/>
      <c r="C26" s="4" t="s">
        <v>37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52">
        <f>H26*F26</f>
        <v>1000</v>
      </c>
      <c r="J26" s="53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44" t="s">
        <v>30</v>
      </c>
      <c r="C27" s="44"/>
      <c r="D27" s="44"/>
      <c r="E27" s="44"/>
      <c r="F27" s="44"/>
      <c r="G27" s="44"/>
      <c r="H27" s="44"/>
      <c r="I27" s="44"/>
      <c r="J27" s="44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44" t="s">
        <v>43</v>
      </c>
      <c r="C29" s="44"/>
      <c r="D29" s="44"/>
      <c r="E29" s="44"/>
      <c r="F29" s="44"/>
      <c r="G29" s="44"/>
      <c r="H29" s="44"/>
      <c r="I29" s="44"/>
      <c r="J29" s="44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5" t="s">
        <v>31</v>
      </c>
      <c r="C31" s="46"/>
      <c r="D31" s="46"/>
      <c r="E31" s="46"/>
      <c r="F31" s="46"/>
      <c r="G31" s="46"/>
      <c r="H31" s="46"/>
      <c r="I31" s="46"/>
      <c r="J31" s="47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5" t="s">
        <v>32</v>
      </c>
      <c r="C32" s="46"/>
      <c r="D32" s="46"/>
      <c r="E32" s="46"/>
      <c r="F32" s="46"/>
      <c r="G32" s="46"/>
      <c r="H32" s="46"/>
      <c r="I32" s="46"/>
      <c r="J32" s="47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48"/>
      <c r="C33" s="48"/>
      <c r="D33" s="48"/>
      <c r="E33" s="48"/>
      <c r="F33" s="48"/>
      <c r="G33" s="48"/>
      <c r="H33" s="48"/>
      <c r="I33" s="48"/>
      <c r="J33" s="48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16">
        <f>SUM(K29+K31+K32)</f>
        <v>261302.5895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8" customHeight="1" thickBot="1">
      <c r="A35" s="28"/>
      <c r="B35" s="45" t="s">
        <v>42</v>
      </c>
      <c r="C35" s="46"/>
      <c r="D35" s="46"/>
      <c r="E35" s="46"/>
      <c r="F35" s="46"/>
      <c r="G35" s="46"/>
      <c r="H35" s="46"/>
      <c r="I35" s="46"/>
      <c r="J35" s="47"/>
      <c r="K35" s="15">
        <f>K29*0.03</f>
        <v>7839.0176849999998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45" t="s">
        <v>40</v>
      </c>
      <c r="C36" s="46"/>
      <c r="D36" s="46"/>
      <c r="E36" s="46"/>
      <c r="F36" s="46"/>
      <c r="G36" s="46"/>
      <c r="H36" s="46"/>
      <c r="I36" s="46"/>
      <c r="J36" s="47"/>
      <c r="K36" s="15">
        <f>K29*0.12</f>
        <v>31356.070739999999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41" t="s">
        <v>41</v>
      </c>
      <c r="C37" s="42"/>
      <c r="D37" s="42"/>
      <c r="E37" s="42"/>
      <c r="F37" s="42"/>
      <c r="G37" s="42"/>
      <c r="H37" s="42"/>
      <c r="I37" s="42"/>
      <c r="J37" s="43"/>
      <c r="K37" s="15">
        <f>K34*0.02</f>
        <v>5226.0517900000004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41" t="s">
        <v>36</v>
      </c>
      <c r="C38" s="42"/>
      <c r="D38" s="42"/>
      <c r="E38" s="42"/>
      <c r="F38" s="42"/>
      <c r="G38" s="42"/>
      <c r="H38" s="42"/>
      <c r="I38" s="42"/>
      <c r="J38" s="43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41" t="s">
        <v>39</v>
      </c>
      <c r="C39" s="42"/>
      <c r="D39" s="42"/>
      <c r="E39" s="42"/>
      <c r="F39" s="42"/>
      <c r="G39" s="42"/>
      <c r="H39" s="42"/>
      <c r="I39" s="42"/>
      <c r="J39" s="43"/>
      <c r="K39" s="15">
        <f>K34*0.2</f>
        <v>52260.517900000006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41" t="s">
        <v>34</v>
      </c>
      <c r="C40" s="42"/>
      <c r="D40" s="42"/>
      <c r="E40" s="42"/>
      <c r="F40" s="42"/>
      <c r="G40" s="42"/>
      <c r="H40" s="42"/>
      <c r="I40" s="42"/>
      <c r="J40" s="43"/>
      <c r="K40" s="38">
        <f>(K34+K36+K37+K35+K38+K39)*1.12*1.2</f>
        <v>481132.17279455997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58" t="s">
        <v>38</v>
      </c>
      <c r="J42" s="58"/>
      <c r="K42" s="5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58"/>
      <c r="J43" s="58"/>
      <c r="K43" s="5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1:H2"/>
    <mergeCell ref="I1:J1"/>
    <mergeCell ref="I2:J2"/>
    <mergeCell ref="I42:K43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  <mergeCell ref="B16:B19"/>
    <mergeCell ref="I16:J16"/>
    <mergeCell ref="I17:J17"/>
    <mergeCell ref="I18:J18"/>
    <mergeCell ref="I19:J19"/>
    <mergeCell ref="B11:B13"/>
    <mergeCell ref="I11:J11"/>
    <mergeCell ref="I12:J12"/>
    <mergeCell ref="I13:J13"/>
    <mergeCell ref="B14:J14"/>
    <mergeCell ref="B33:J33"/>
    <mergeCell ref="B20:J20"/>
    <mergeCell ref="B22:B26"/>
    <mergeCell ref="I22:J22"/>
    <mergeCell ref="I23:J23"/>
    <mergeCell ref="I24:J24"/>
    <mergeCell ref="I25:J25"/>
    <mergeCell ref="I26:J26"/>
    <mergeCell ref="B27:J27"/>
    <mergeCell ref="B29:J29"/>
    <mergeCell ref="B31:J31"/>
    <mergeCell ref="B32:J32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2022-04-12T03:50:54Z</dcterms:modified>
</cp:coreProperties>
</file>